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<sst xmlns="http://schemas.openxmlformats.org/spreadsheetml/2006/main" count="38" uniqueCount="21">
  <si>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</si>
  <si>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</si>
  <si>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</si>
  <si>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</si>
  <si>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</si>
  <si>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</si>
  <si>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</si>
  <si>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</si>
  <si>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</si>
  <si>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</si>
  <si>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</si>
  <si>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</si>
  <si>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</si>
  <si>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</si>
  <si>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</si>
  <si>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1 квартал 2023 г</t>
  </si>
  <si>
    <t>Данные об усредненной за квартал величине резервируемой максимальной мощности за 1 кв. 2023 г по уровню напряжения</t>
  </si>
  <si>
    <t>Резервируемая мощность,   на 01.01.23</t>
  </si>
  <si>
    <t>Резервируемая мощность,   на 01.02.23</t>
  </si>
  <si>
    <t>Резервируемая мощность,   на 01.03.22</t>
  </si>
  <si>
    <t xml:space="preserve">Средняя резервируемая мощность, за 1 кв 2023г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</si>
</sst>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C44" sqref="C44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17</v>
      </c>
      <c r="G6" s="43" t="s">
        <v>18</v>
      </c>
      <c r="H6" s="43" t="s">
        <v>19</v>
      </c>
      <c r="I6" s="43" t="s">
        <v>20</v>
      </c>
    </row>
    <row r="7" spans="1:18" ht="43.5" customHeight="1">
      <c r="A7" s="50"/>
      <c r="B7" s="51"/>
      <c r="C7" s="52"/>
      <c r="D7" s="44"/>
      <c r="E7" s="44"/>
      <c r="F7" s="44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997</v>
      </c>
      <c r="G9" s="22">
        <f>E9-Лист1!E2</f>
        <v>986</v>
      </c>
      <c r="H9" s="23">
        <f>E9-Лист1!F2</f>
        <v>973.9473684210526</v>
      </c>
      <c r="I9" s="3">
        <f>(F9+G9+H9)/3</f>
        <v>985.6491228070175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1034</v>
      </c>
      <c r="G10" s="22">
        <f>E10-Лист1!E3</f>
        <v>1023</v>
      </c>
      <c r="H10" s="23">
        <f>E10-Лист1!F3</f>
        <v>1023.6842105263158</v>
      </c>
      <c r="I10" s="3">
        <f aca="true" t="shared" si="0" ref="I10:I16">(F10+G10+H10)/3</f>
        <v>1026.8947368421052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680</v>
      </c>
      <c r="G11" s="22">
        <f>E11-Лист1!E4</f>
        <v>690</v>
      </c>
      <c r="H11" s="23">
        <f>E11-Лист1!F4</f>
        <v>653.6842105263157</v>
      </c>
      <c r="I11" s="3">
        <f t="shared" si="0"/>
        <v>674.561403508772</v>
      </c>
      <c r="N11" s="1"/>
      <c r="O11" s="1"/>
      <c r="P11" s="1"/>
      <c r="Q11" s="1"/>
      <c r="R11" s="1"/>
    </row>
    <row r="12" spans="1:18" ht="11.25" customHeight="1">
      <c r="A12" s="36" t="s">
        <v>12</v>
      </c>
      <c r="B12" s="37"/>
      <c r="C12" s="37"/>
      <c r="D12" s="2" t="s">
        <v>4</v>
      </c>
      <c r="E12" s="22">
        <v>3150</v>
      </c>
      <c r="F12" s="22">
        <f>E12-Лист1!D5</f>
        <v>2249</v>
      </c>
      <c r="G12" s="22">
        <f>E12-Лист1!E5</f>
        <v>2271</v>
      </c>
      <c r="H12" s="23">
        <f>E12-Лист1!F5</f>
        <v>2213.157894736842</v>
      </c>
      <c r="I12" s="3">
        <f t="shared" si="0"/>
        <v>2244.3859649122805</v>
      </c>
      <c r="N12" s="1"/>
      <c r="O12" s="1"/>
      <c r="P12" s="1"/>
      <c r="Q12" s="1"/>
      <c r="R12" s="1"/>
    </row>
    <row r="13" spans="1:18" ht="11.25" customHeight="1">
      <c r="A13" s="36" t="s">
        <v>13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3" t="s">
        <v>10</v>
      </c>
      <c r="B14" s="34"/>
      <c r="C14" s="35"/>
      <c r="D14" s="24" t="s">
        <v>4</v>
      </c>
      <c r="E14" s="25">
        <v>1700</v>
      </c>
      <c r="F14" s="22">
        <f>E14-Лист1!D7</f>
        <v>1661</v>
      </c>
      <c r="G14" s="22">
        <f>E14-Лист1!E7</f>
        <v>1661</v>
      </c>
      <c r="H14" s="23">
        <f>E14-Лист1!F7</f>
        <v>1658.9473684210527</v>
      </c>
      <c r="I14" s="3">
        <f t="shared" si="0"/>
        <v>1660.3157894736842</v>
      </c>
      <c r="N14" s="4"/>
      <c r="O14" s="5"/>
      <c r="P14" s="5"/>
      <c r="Q14" s="5"/>
      <c r="R14" s="5"/>
    </row>
    <row r="15" spans="1:18" ht="11.25" customHeight="1">
      <c r="A15" s="36" t="s">
        <v>11</v>
      </c>
      <c r="B15" s="37"/>
      <c r="C15" s="37"/>
      <c r="D15" s="26" t="s">
        <v>4</v>
      </c>
      <c r="E15" s="27">
        <v>1600</v>
      </c>
      <c r="F15" s="22">
        <f>E15-Лист1!D8</f>
        <v>1310</v>
      </c>
      <c r="G15" s="22">
        <f>E15-Лист1!E8</f>
        <v>1356</v>
      </c>
      <c r="H15" s="23">
        <f>E15-Лист1!F8</f>
        <v>1318.9473684210525</v>
      </c>
      <c r="I15" s="3">
        <f t="shared" si="0"/>
        <v>1328.3157894736842</v>
      </c>
      <c r="N15" s="4"/>
      <c r="O15" s="5"/>
      <c r="P15" s="5"/>
      <c r="Q15" s="5"/>
      <c r="R15" s="5"/>
    </row>
    <row r="16" spans="1:18" ht="11.25" customHeight="1">
      <c r="A16" s="38" t="s">
        <v>14</v>
      </c>
      <c r="B16" s="39"/>
      <c r="C16" s="40"/>
      <c r="D16" s="26" t="s">
        <v>4</v>
      </c>
      <c r="E16" s="22">
        <v>1359</v>
      </c>
      <c r="F16" s="22">
        <f>E16-Лист1!D9</f>
        <v>1355</v>
      </c>
      <c r="G16" s="22">
        <f>E16-Лист1!E9</f>
        <v>1356</v>
      </c>
      <c r="H16" s="23">
        <f>E16-Лист1!F9</f>
        <v>1355.3157894736842</v>
      </c>
      <c r="I16" s="3">
        <f t="shared" si="0"/>
        <v>1355.438596491228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16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01.01.23</v>
      </c>
      <c r="G22" s="43" t="str">
        <f>G6</f>
        <v>Резервируемая мощность,   на 01.02.23</v>
      </c>
      <c r="H22" s="43" t="str">
        <f>H6</f>
        <v>Резервируемая мощность,   на 01.03.22</v>
      </c>
      <c r="I22" s="43" t="str">
        <f>I6</f>
        <v>Средняя резервируемая мощность, за 1 кв 2023г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10926</v>
      </c>
      <c r="G25" s="3">
        <f>SUM(G9:G16)</f>
        <v>10983</v>
      </c>
      <c r="H25" s="3">
        <f>SUM(H9:H16)</f>
        <v>10837.684210526317</v>
      </c>
      <c r="I25" s="3">
        <f>SUM(I9:I16)</f>
        <v>10915.561403508771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R19" sqref="R19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328</v>
      </c>
      <c r="E2" s="20">
        <v>339</v>
      </c>
      <c r="F2" s="19">
        <f>(D2+E2)/1.9</f>
        <v>351.0526315789474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86</v>
      </c>
      <c r="E3" s="20">
        <v>97</v>
      </c>
      <c r="F3" s="19">
        <f aca="true" t="shared" si="0" ref="F3:F9">(D3+E3)/1.9</f>
        <v>96.31578947368422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600</v>
      </c>
      <c r="E4" s="20">
        <v>590</v>
      </c>
      <c r="F4" s="19">
        <f t="shared" si="0"/>
        <v>626.3157894736843</v>
      </c>
      <c r="H4" s="18"/>
      <c r="I4" s="30"/>
      <c r="J4" s="30"/>
      <c r="K4" s="31"/>
      <c r="L4" s="31"/>
      <c r="M4" s="31"/>
    </row>
    <row r="5" spans="1:13" ht="11.25">
      <c r="A5" s="36" t="s">
        <v>12</v>
      </c>
      <c r="B5" s="37"/>
      <c r="C5" s="37"/>
      <c r="D5" s="21">
        <v>901</v>
      </c>
      <c r="E5" s="20">
        <v>879</v>
      </c>
      <c r="F5" s="19">
        <f t="shared" si="0"/>
        <v>936.8421052631579</v>
      </c>
      <c r="I5" s="30"/>
      <c r="J5" s="30"/>
      <c r="K5" s="32"/>
      <c r="L5" s="31"/>
      <c r="M5" s="31"/>
    </row>
    <row r="6" spans="1:13" ht="11.25">
      <c r="A6" s="36" t="s">
        <v>13</v>
      </c>
      <c r="B6" s="37"/>
      <c r="C6" s="37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33" t="s">
        <v>10</v>
      </c>
      <c r="B7" s="34"/>
      <c r="C7" s="35"/>
      <c r="D7" s="21">
        <v>39</v>
      </c>
      <c r="E7" s="20">
        <v>39</v>
      </c>
      <c r="F7" s="19">
        <f t="shared" si="0"/>
        <v>41.05263157894737</v>
      </c>
      <c r="I7" s="30"/>
      <c r="J7" s="30"/>
      <c r="K7" s="32"/>
      <c r="L7" s="31"/>
      <c r="M7" s="31"/>
    </row>
    <row r="8" spans="1:13" ht="11.25">
      <c r="A8" s="36" t="s">
        <v>11</v>
      </c>
      <c r="B8" s="37"/>
      <c r="C8" s="37"/>
      <c r="D8" s="21">
        <v>290</v>
      </c>
      <c r="E8" s="20">
        <v>244</v>
      </c>
      <c r="F8" s="19">
        <f t="shared" si="0"/>
        <v>281.0526315789474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4</v>
      </c>
      <c r="E9" s="20">
        <v>3</v>
      </c>
      <c r="F9" s="19">
        <f t="shared" si="0"/>
        <v>3.68421052631579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2023-04-05T04:42:31Z</dcterms:modified>
  <cp:category/>
  <cp:version/>
  <cp:contentType/>
  <cp:contentStatus/>
</cp:coreProperties>
</file>