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  <sheet name="Лист3" sheetId="2" r:id="rId2"/>
  </sheets>
  <definedNames>
    <definedName name="_xlnm._FilterDatabase" localSheetId="0" hidden="1">'Лист2'!$A$2:$H$157</definedName>
  </definedNames>
  <calcPr fullCalcOnLoad="1"/>
</workbook>
</file>

<file path=xl/sharedStrings.xml><?xml version="1.0" encoding="utf-8"?>
<sst xmlns="http://schemas.openxmlformats.org/spreadsheetml/2006/main" count="507" uniqueCount="144">
  <si>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</si>
  <si>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</si>
  <si>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</si>
  <si>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</si>
  <si>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</si>
  <si>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</si>
  <si>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</si>
  <si>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</si>
  <si>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</si>
  <si>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</si>
  <si>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</si>
  <si>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</si>
  <si>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</si>
  <si>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</si>
  <si>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</si>
  <si>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</si>
  <si>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</si>
  <si>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</si>
  <si>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</si>
  <si>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</si>
  <si>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</si>
  <si>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</si>
  <si>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</si>
  <si>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</si>
  <si>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</si>
  <si>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</si>
  <si>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</si>
  <si>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</si>
  <si>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</si>
  <si>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</si>
  <si>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</si>
  <si>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</si>
  <si>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</si>
  <si>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</si>
  <si>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</si>
  <si>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</si>
  <si>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</si>
  <si>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</si>
  <si>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</si>
  <si>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</si>
  <si>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</si>
  <si>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</si>
  <si>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</si>
  <si>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</si>
  <si>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</si>
  <si>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</si>
  <si>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</si>
  <si>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</si>
  <si>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</si>
  <si>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</si>
  <si>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</si>
  <si>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</si>
  <si>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</si>
  <si>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</si>
  <si>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</si>
  <si>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</si>
  <si>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</si>
  <si>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</si>
  <si>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</si>
  <si>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</si>
  <si>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</si>
  <si>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</si>
  <si>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</si>
  <si>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</si>
  <si>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</si>
  <si>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</si>
  <si>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</si>
  <si>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</si>
  <si>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</si>
  <si>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</si>
  <si>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</si>
  <si>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</si>
  <si>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</si>
  <si>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</si>
  <si>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</si>
  <si>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</si>
  <si>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</si>
  <si>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</si>
  <si>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</si>
  <si>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</si>
  <si>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</si>
  <si>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</si>
  <si>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</si>
  <si>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</si>
  <si>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</si>
  <si>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</si>
  <si>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</si>
  <si>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</si>
  <si>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</si>
  <si>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</si>
  <si>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</si>
  <si>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</si>
  <si>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</si>
  <si>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</si>
  <si>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</si>
  <si>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</si>
  <si>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</si>
  <si>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</si>
  <si>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</si>
  <si>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</si>
  <si>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</si>
  <si>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</si>
  <si>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</si>
  <si>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</si>
  <si>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</si>
  <si>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</si>
  <si>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</si>
  <si>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</si>
  <si>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</si>
  <si>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</si>
  <si>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</si>
  <si>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</si>
  <si>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</si>
  <si>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</si>
  <si>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</si>
  <si>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</si>
  <si>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</si>
  <si>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</si>
  <si>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</si>
  <si>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</si>
  <si>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</si>
  <si>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</si>
  <si>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</si>
  <si>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</si>
  <si>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</si>
  <si>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</si>
  <si>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</si>
  <si>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</si>
  <si>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</si>
  <si>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</si>
  <si>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</si>
  <si>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</si>
  <si>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</si>
  <si>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</si>
  <si>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</si>
  <si>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</si>
  <si>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</si>
  <si>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</si>
  <si>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</si>
  <si>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ТП-1077</t>
  </si>
  <si>
    <t>ТП-1085</t>
  </si>
  <si>
    <t>ТП-1088</t>
  </si>
  <si>
    <t>ТП-1090</t>
  </si>
  <si>
    <t>Информация о наличии объема свободной мощности до 35  кВ ООО "ОРЭС-Карелия" на 30.09.2023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</si>
</sst>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2" fontId="3" fillId="35" borderId="12" xfId="0" applyNumberFormat="1" applyFont="1" applyFill="1" applyBorder="1" applyAlignment="1">
      <alignment horizontal="center" vertical="center" wrapText="1" shrinkToFit="1"/>
    </xf>
    <xf numFmtId="176" fontId="3" fillId="35" borderId="12" xfId="0" applyNumberFormat="1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G136" sqref="G136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5" t="s">
        <v>143</v>
      </c>
      <c r="B1" s="35"/>
      <c r="C1" s="35"/>
      <c r="D1" s="35"/>
      <c r="E1" s="35"/>
      <c r="F1" s="35"/>
      <c r="G1" s="35"/>
      <c r="H1" s="35"/>
      <c r="I1" s="35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630</v>
      </c>
      <c r="G3" s="28">
        <f>0.75+15/630</f>
        <v>0.7738095238095238</v>
      </c>
      <c r="H3" s="29">
        <v>0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f>0.8+15/400</f>
        <v>0.8375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f>0.7+12/160</f>
        <v>0.7749999999999999</v>
      </c>
      <c r="H10" s="29"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1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0.8+10/400+15/400</f>
        <v>0.8625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0.75+15/400+15/400+15/400+15/400+15/400</f>
        <v>0.9374999999999999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0.95*(0.7-G15)*F15</f>
        <v>71.24999999999999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400</v>
      </c>
      <c r="G16" s="28">
        <f>0.4+150/400</f>
        <v>0.775</v>
      </c>
      <c r="H16" s="29">
        <v>0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v>1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150/250+15/250</f>
        <v>0.6599999999999999</v>
      </c>
      <c r="H21" s="29">
        <f>0.95*(0.7-G21)*F21</f>
        <v>9.500000000000009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0.59+10/630+15/630</f>
        <v>0.6296825396825397</v>
      </c>
      <c r="H25" s="29">
        <f>0.95*(0.7-G25)*F25</f>
        <v>42.084999999999944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120/250+30/250+15/250</f>
        <v>0.6599999999999999</v>
      </c>
      <c r="H26" s="29">
        <f>0.95*(0.7-G26)*F26</f>
        <v>9.500000000000009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400</v>
      </c>
      <c r="G34" s="28">
        <v>0.7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400</v>
      </c>
      <c r="G35" s="28">
        <v>0.7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9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0.7</f>
        <v>0.7</v>
      </c>
      <c r="H38" s="29">
        <f>0.95*(0.7-G38)*F38</f>
        <v>0</v>
      </c>
      <c r="I38" s="32"/>
    </row>
    <row r="39" spans="1:9" ht="48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 t="s">
        <v>134</v>
      </c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0.6+30/630+15/630+15/630</f>
        <v>0.6952380952380952</v>
      </c>
      <c r="H49" s="29">
        <f>0.95*(0.7-G49)*F49</f>
        <v>2.8499999999999894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0.47+80/630+15/630+15/630+7/630</f>
        <v>0.6557142857142857</v>
      </c>
      <c r="H51" s="29">
        <f>0.95*(0.7-G51)*F51</f>
        <v>26.50499999999998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0.32+50/250+10/250</f>
        <v>0.56</v>
      </c>
      <c r="H54" s="29">
        <f t="shared" si="0"/>
        <v>33.24999999999997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f>0.7+45/630</f>
        <v>0.7714285714285714</v>
      </c>
      <c r="H63" s="29"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f>0.72+6/1000</f>
        <v>0.726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1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160/250+15/250+15/250</f>
        <v>0.76</v>
      </c>
      <c r="H96" s="29"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200/250+15/250+15/250+15/400</f>
        <v>0.9575000000000001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1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v>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100</v>
      </c>
      <c r="G107" s="28">
        <v>1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1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0.625+15/400+15/400+15/400+15/400</f>
        <v>0.7749999999999999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240/400+50/400+15/400+15/400+45/400+15/400</f>
        <v>0.95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200/400+75/400+15/400+15/400+15/400+15/400</f>
        <v>0.8374999999999999</v>
      </c>
      <c r="H125" s="29">
        <v>0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v>1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150/250+15/250+5/250</f>
        <v>0.6799999999999999</v>
      </c>
      <c r="H137" s="29">
        <f>0.95*(0.7-G137)*F137</f>
        <v>4.750000000000004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1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0.4+15/250+15/250</f>
        <v>0.52</v>
      </c>
      <c r="H144" s="29">
        <f>0.95*(0.7-G144)*F144</f>
        <v>42.749999999999986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136</v>
      </c>
      <c r="D146" s="27" t="s">
        <v>4</v>
      </c>
      <c r="E146" s="27">
        <v>1</v>
      </c>
      <c r="F146" s="27">
        <v>250</v>
      </c>
      <c r="G146" s="28">
        <v>0.7</v>
      </c>
      <c r="H146" s="29">
        <v>0</v>
      </c>
      <c r="I146" s="27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f>90/400+150/400</f>
        <v>0.6</v>
      </c>
      <c r="H147" s="29">
        <f>0.95*(0.7-G147)*F147</f>
        <v>37.999999999999986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>
        <v>98</v>
      </c>
      <c r="B149" s="27" t="s">
        <v>44</v>
      </c>
      <c r="C149" s="27" t="s">
        <v>139</v>
      </c>
      <c r="D149" s="27" t="s">
        <v>3</v>
      </c>
      <c r="E149" s="27">
        <v>1</v>
      </c>
      <c r="F149" s="27">
        <v>160</v>
      </c>
      <c r="G149" s="28">
        <f>100/160</f>
        <v>0.625</v>
      </c>
      <c r="H149" s="29">
        <f>0.95*(0.7-G149)*F149</f>
        <v>11.399999999999991</v>
      </c>
      <c r="I149" s="27"/>
    </row>
    <row r="150" spans="1:9" ht="15">
      <c r="A150" s="27">
        <v>99</v>
      </c>
      <c r="B150" s="27" t="s">
        <v>44</v>
      </c>
      <c r="C150" s="27" t="s">
        <v>140</v>
      </c>
      <c r="D150" s="27" t="s">
        <v>3</v>
      </c>
      <c r="E150" s="27">
        <v>1</v>
      </c>
      <c r="F150" s="27">
        <v>250</v>
      </c>
      <c r="G150" s="33">
        <f>195/250</f>
        <v>0.78</v>
      </c>
      <c r="H150" s="34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250</v>
      </c>
      <c r="G151" s="33">
        <f>195/250</f>
        <v>0.78</v>
      </c>
      <c r="H151" s="34">
        <v>0</v>
      </c>
      <c r="I151" s="27"/>
    </row>
    <row r="152" spans="1:9" ht="15">
      <c r="A152" s="27">
        <v>100</v>
      </c>
      <c r="B152" s="27" t="s">
        <v>44</v>
      </c>
      <c r="C152" s="27" t="s">
        <v>141</v>
      </c>
      <c r="D152" s="27" t="s">
        <v>3</v>
      </c>
      <c r="E152" s="27">
        <v>1</v>
      </c>
      <c r="F152" s="27">
        <v>160</v>
      </c>
      <c r="G152" s="33">
        <f>100/160</f>
        <v>0.625</v>
      </c>
      <c r="H152" s="34">
        <f>0.95*(0.7-G152)*F152</f>
        <v>11.399999999999991</v>
      </c>
      <c r="I152" s="27"/>
    </row>
    <row r="153" spans="1:9" ht="15">
      <c r="A153" s="27">
        <v>101</v>
      </c>
      <c r="B153" s="27" t="s">
        <v>44</v>
      </c>
      <c r="C153" s="27" t="s">
        <v>142</v>
      </c>
      <c r="D153" s="27" t="s">
        <v>3</v>
      </c>
      <c r="E153" s="27">
        <v>1</v>
      </c>
      <c r="F153" s="27">
        <v>100</v>
      </c>
      <c r="G153" s="33">
        <f>76.5/100</f>
        <v>0.765</v>
      </c>
      <c r="H153" s="34">
        <v>0</v>
      </c>
      <c r="I153" s="27"/>
    </row>
    <row r="154" spans="1:9" ht="15">
      <c r="A154" s="27">
        <v>102</v>
      </c>
      <c r="B154" s="27" t="s">
        <v>44</v>
      </c>
      <c r="C154" s="27" t="s">
        <v>124</v>
      </c>
      <c r="D154" s="27" t="s">
        <v>3</v>
      </c>
      <c r="E154" s="27">
        <v>1</v>
      </c>
      <c r="F154" s="27">
        <v>1000</v>
      </c>
      <c r="G154" s="28">
        <v>0.9</v>
      </c>
      <c r="H154" s="29">
        <v>0</v>
      </c>
      <c r="I154" s="27"/>
    </row>
    <row r="155" spans="1:9" ht="15">
      <c r="A155" s="27"/>
      <c r="B155" s="27" t="s">
        <v>44</v>
      </c>
      <c r="C155" s="27"/>
      <c r="D155" s="27" t="s">
        <v>3</v>
      </c>
      <c r="E155" s="27">
        <v>2</v>
      </c>
      <c r="F155" s="27">
        <v>1000</v>
      </c>
      <c r="G155" s="28">
        <v>0.9</v>
      </c>
      <c r="H155" s="29">
        <v>0</v>
      </c>
      <c r="I155" s="27"/>
    </row>
    <row r="156" spans="1:9" ht="15">
      <c r="A156" s="27">
        <v>103</v>
      </c>
      <c r="B156" s="27" t="s">
        <v>44</v>
      </c>
      <c r="C156" s="27" t="s">
        <v>30</v>
      </c>
      <c r="D156" s="27" t="s">
        <v>3</v>
      </c>
      <c r="E156" s="27">
        <v>1</v>
      </c>
      <c r="F156" s="27">
        <v>1000</v>
      </c>
      <c r="G156" s="28">
        <v>1</v>
      </c>
      <c r="H156" s="29">
        <v>0</v>
      </c>
      <c r="I156" s="27"/>
    </row>
    <row r="157" spans="1:9" ht="15">
      <c r="A157" s="27"/>
      <c r="B157" s="27" t="s">
        <v>44</v>
      </c>
      <c r="C157" s="27"/>
      <c r="D157" s="27" t="s">
        <v>3</v>
      </c>
      <c r="E157" s="27">
        <v>2</v>
      </c>
      <c r="F157" s="27">
        <v>1000</v>
      </c>
      <c r="G157" s="28">
        <v>1</v>
      </c>
      <c r="H157" s="29">
        <v>0</v>
      </c>
      <c r="I157" s="27"/>
    </row>
    <row r="158" spans="1:9" ht="15">
      <c r="A158" s="27">
        <v>104</v>
      </c>
      <c r="B158" s="27" t="s">
        <v>44</v>
      </c>
      <c r="C158" s="27" t="s">
        <v>18</v>
      </c>
      <c r="D158" s="27" t="s">
        <v>3</v>
      </c>
      <c r="E158" s="27">
        <v>1</v>
      </c>
      <c r="F158" s="27">
        <v>1250</v>
      </c>
      <c r="G158" s="28">
        <v>1</v>
      </c>
      <c r="H158" s="29">
        <v>0</v>
      </c>
      <c r="I158" s="27" t="s">
        <v>125</v>
      </c>
    </row>
    <row r="159" spans="1:9" ht="15">
      <c r="A159" s="32"/>
      <c r="B159" s="27" t="s">
        <v>44</v>
      </c>
      <c r="C159" s="32"/>
      <c r="D159" s="27" t="s">
        <v>3</v>
      </c>
      <c r="E159" s="27">
        <v>2</v>
      </c>
      <c r="F159" s="27">
        <v>1250</v>
      </c>
      <c r="G159" s="28">
        <v>1</v>
      </c>
      <c r="H159" s="29">
        <v>0</v>
      </c>
      <c r="I159" s="27" t="s">
        <v>125</v>
      </c>
    </row>
  </sheetData>
  <sheetProtection/>
  <autoFilter ref="A2:H157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2023-09-27T08:09:49Z</dcterms:modified>
  <cp:category/>
  <cp:version/>
  <cp:contentType/>
  <cp:contentStatus/>
</cp:coreProperties>
</file>